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4'!$C$1:$N$53</definedName>
  </definedNames>
  <calcPr calcId="145621"/>
</workbook>
</file>

<file path=xl/calcChain.xml><?xml version="1.0" encoding="utf-8"?>
<calcChain xmlns="http://schemas.openxmlformats.org/spreadsheetml/2006/main">
  <c r="M9" i="3" l="1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Q9" i="3" l="1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8" i="3"/>
  <c r="Q24" i="3" l="1"/>
  <c r="R24" i="3"/>
  <c r="K24" i="3" l="1"/>
  <c r="I24" i="3" l="1"/>
  <c r="E24" i="3"/>
  <c r="G24" i="3" s="1"/>
  <c r="L23" i="3" l="1"/>
  <c r="F24" i="3"/>
  <c r="H9" i="3"/>
  <c r="H10" i="3"/>
  <c r="H11" i="3"/>
  <c r="H12" i="3"/>
  <c r="H14" i="3"/>
  <c r="H16" i="3"/>
  <c r="H17" i="3"/>
  <c r="H18" i="3"/>
  <c r="H19" i="3"/>
  <c r="H20" i="3"/>
  <c r="H21" i="3"/>
  <c r="H22" i="3"/>
  <c r="H23" i="3"/>
  <c r="H8" i="3"/>
  <c r="H13" i="3"/>
  <c r="H15" i="3"/>
  <c r="M8" i="3"/>
  <c r="L24" i="3"/>
  <c r="L21" i="3"/>
  <c r="L20" i="3"/>
  <c r="L17" i="3"/>
  <c r="L16" i="3"/>
  <c r="L13" i="3"/>
  <c r="L12" i="3"/>
  <c r="L9" i="3"/>
  <c r="L8" i="3"/>
  <c r="F15" i="3"/>
  <c r="F23" i="3"/>
  <c r="F14" i="3"/>
  <c r="F22" i="3"/>
  <c r="J23" i="3"/>
  <c r="J24" i="3"/>
  <c r="J22" i="3"/>
  <c r="J20" i="3"/>
  <c r="J18" i="3"/>
  <c r="J16" i="3"/>
  <c r="J14" i="3"/>
  <c r="J12" i="3"/>
  <c r="J10" i="3"/>
  <c r="J8" i="3"/>
  <c r="J21" i="3"/>
  <c r="J19" i="3"/>
  <c r="J17" i="3"/>
  <c r="J15" i="3"/>
  <c r="J13" i="3"/>
  <c r="J11" i="3"/>
  <c r="J9" i="3"/>
  <c r="N8" i="3" l="1"/>
  <c r="M24" i="3"/>
  <c r="N24" i="3" s="1"/>
  <c r="N21" i="3"/>
  <c r="N17" i="3"/>
  <c r="N13" i="3"/>
  <c r="N9" i="3"/>
  <c r="N20" i="3"/>
  <c r="N16" i="3"/>
  <c r="N12" i="3"/>
  <c r="N23" i="3"/>
  <c r="N19" i="3"/>
  <c r="N15" i="3"/>
  <c r="N11" i="3"/>
  <c r="N22" i="3"/>
  <c r="N18" i="3"/>
  <c r="N14" i="3"/>
  <c r="N10" i="3"/>
  <c r="F20" i="3"/>
  <c r="F12" i="3"/>
  <c r="F21" i="3"/>
  <c r="F13" i="3"/>
  <c r="F18" i="3"/>
  <c r="F10" i="3"/>
  <c r="F19" i="3"/>
  <c r="F11" i="3"/>
  <c r="L10" i="3"/>
  <c r="L14" i="3"/>
  <c r="L18" i="3"/>
  <c r="L22" i="3"/>
  <c r="H24" i="3"/>
  <c r="F16" i="3"/>
  <c r="F8" i="3"/>
  <c r="F17" i="3"/>
  <c r="F9" i="3"/>
  <c r="L11" i="3"/>
  <c r="L15" i="3"/>
  <c r="L19" i="3"/>
</calcChain>
</file>

<file path=xl/sharedStrings.xml><?xml version="1.0" encoding="utf-8"?>
<sst xmlns="http://schemas.openxmlformats.org/spreadsheetml/2006/main" count="67" uniqueCount="59">
  <si>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</si>
  <si>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</si>
  <si>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</si>
  <si>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</si>
  <si>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</si>
  <si>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</si>
  <si>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</si>
  <si>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</si>
  <si>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</si>
  <si>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</si>
  <si>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</si>
  <si>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</si>
  <si>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</si>
  <si>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</si>
  <si>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</si>
  <si>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</si>
  <si>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</si>
  <si>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</si>
  <si>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</si>
  <si>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</si>
  <si>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</si>
  <si>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</si>
  <si>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</si>
  <si>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</si>
  <si>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</si>
  <si>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</si>
  <si>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</si>
  <si>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</si>
  <si>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</si>
  <si>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</si>
  <si>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</si>
  <si>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</si>
  <si>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</si>
  <si>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</si>
  <si>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</si>
  <si>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</si>
  <si>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</si>
  <si>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</si>
  <si>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</si>
  <si>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</si>
  <si>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</si>
  <si>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</si>
  <si>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</si>
  <si>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</si>
  <si>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</si>
  <si>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</si>
  <si>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</si>
  <si>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</si>
  <si>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</si>
  <si>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</si>
  <si>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Π</t>
  </si>
  <si>
    <t>P</t>
  </si>
  <si>
    <t>Δεκέμβριος  2021</t>
  </si>
  <si>
    <t xml:space="preserve">            Ετήσια μεταβολή και μηνιαία μεταβολή: Ιανουάριος 2021-2022</t>
  </si>
  <si>
    <t xml:space="preserve">            και Δεκ. 2021-Ιαν.2022</t>
  </si>
  <si>
    <t>Μεταβολή Δεκ. 2021-Ιαν.2022</t>
  </si>
  <si>
    <t>Μεταβολή Ιανουάριος
2021-2022</t>
  </si>
  <si>
    <t>Ιανουάριος 2021</t>
  </si>
  <si>
    <t>Ιανουάριος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</si>
</sst>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 Greek"/>
    </font>
    <font>
      <b/>
      <sz val="11"/>
      <name val="Arial"/>
      <family val="2"/>
      <charset val="161"/>
    </font>
    <font>
      <b/>
      <sz val="10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1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5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0" xfId="0" applyFont="1"/>
    <xf numFmtId="0" fontId="0" fillId="0" borderId="7" xfId="0" applyNumberForma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7" xfId="0" applyFont="1" applyBorder="1"/>
    <xf numFmtId="9" fontId="1" fillId="0" borderId="7" xfId="0" applyNumberFormat="1" applyFont="1" applyBorder="1"/>
    <xf numFmtId="3" fontId="21" fillId="0" borderId="7" xfId="0" applyNumberFormat="1" applyFont="1" applyBorder="1"/>
    <xf numFmtId="3" fontId="1" fillId="0" borderId="7" xfId="0" applyNumberFormat="1" applyFont="1" applyBorder="1"/>
    <xf numFmtId="0" fontId="9" fillId="0" borderId="7" xfId="0" quotePrefix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3" xfId="0" applyFont="1" applyBorder="1"/>
    <xf numFmtId="0" fontId="2" fillId="0" borderId="8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6" xfId="0" applyFont="1" applyBorder="1"/>
    <xf numFmtId="0" fontId="4" fillId="0" borderId="9" xfId="0" applyFont="1" applyFill="1" applyBorder="1"/>
    <xf numFmtId="3" fontId="5" fillId="0" borderId="9" xfId="0" applyNumberFormat="1" applyFont="1" applyBorder="1" applyAlignment="1">
      <alignment horizontal="center"/>
    </xf>
    <xf numFmtId="9" fontId="5" fillId="0" borderId="9" xfId="0" applyNumberFormat="1" applyFont="1" applyBorder="1"/>
    <xf numFmtId="164" fontId="9" fillId="0" borderId="9" xfId="0" applyNumberFormat="1" applyFont="1" applyBorder="1"/>
    <xf numFmtId="3" fontId="5" fillId="0" borderId="9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8" fillId="0" borderId="7" xfId="0" applyFont="1" applyBorder="1" applyAlignment="1">
      <alignment horizontal="center"/>
    </xf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0" fillId="0" borderId="0" xfId="0" applyNumberFormat="1"/>
    <xf numFmtId="3" fontId="23" fillId="0" borderId="9" xfId="0" applyNumberFormat="1" applyFont="1" applyBorder="1"/>
    <xf numFmtId="164" fontId="5" fillId="0" borderId="10" xfId="0" applyNumberFormat="1" applyFont="1" applyBorder="1"/>
    <xf numFmtId="164" fontId="21" fillId="3" borderId="7" xfId="0" applyNumberFormat="1" applyFont="1" applyFill="1" applyBorder="1"/>
    <xf numFmtId="9" fontId="1" fillId="3" borderId="7" xfId="0" applyNumberFormat="1" applyFont="1" applyFill="1" applyBorder="1"/>
    <xf numFmtId="0" fontId="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Ιανουάριο του 2021 και 2022</a:t>
            </a:r>
          </a:p>
        </c:rich>
      </c:tx>
      <c:layout>
        <c:manualLayout>
          <c:xMode val="edge"/>
          <c:yMode val="edge"/>
          <c:x val="0.12698432382242683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9"/>
          <c:y val="0.30516571837275813"/>
          <c:w val="0.76883561643836817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4'!$Q$7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'Πίνακας 4'!$Q$8:$Q$23</c:f>
              <c:numCache>
                <c:formatCode>General</c:formatCode>
                <c:ptCount val="16"/>
                <c:pt idx="0">
                  <c:v>209</c:v>
                </c:pt>
                <c:pt idx="1">
                  <c:v>42</c:v>
                </c:pt>
                <c:pt idx="2">
                  <c:v>2033</c:v>
                </c:pt>
                <c:pt idx="3">
                  <c:v>15</c:v>
                </c:pt>
                <c:pt idx="4">
                  <c:v>103</c:v>
                </c:pt>
                <c:pt idx="5">
                  <c:v>2154</c:v>
                </c:pt>
                <c:pt idx="6">
                  <c:v>6035</c:v>
                </c:pt>
                <c:pt idx="7">
                  <c:v>1463</c:v>
                </c:pt>
                <c:pt idx="8">
                  <c:v>7496</c:v>
                </c:pt>
                <c:pt idx="9">
                  <c:v>743</c:v>
                </c:pt>
                <c:pt idx="10">
                  <c:v>1643</c:v>
                </c:pt>
                <c:pt idx="11">
                  <c:v>296</c:v>
                </c:pt>
                <c:pt idx="12">
                  <c:v>1504</c:v>
                </c:pt>
                <c:pt idx="13">
                  <c:v>609</c:v>
                </c:pt>
                <c:pt idx="14">
                  <c:v>5645</c:v>
                </c:pt>
                <c:pt idx="15">
                  <c:v>2343</c:v>
                </c:pt>
              </c:numCache>
            </c:numRef>
          </c:val>
        </c:ser>
        <c:ser>
          <c:idx val="1"/>
          <c:order val="1"/>
          <c:tx>
            <c:strRef>
              <c:f>'Πίνακας 4'!$R$7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'Πίνακας 4'!$R$8:$R$23</c:f>
              <c:numCache>
                <c:formatCode>General</c:formatCode>
                <c:ptCount val="16"/>
                <c:pt idx="0">
                  <c:v>79</c:v>
                </c:pt>
                <c:pt idx="1">
                  <c:v>21</c:v>
                </c:pt>
                <c:pt idx="2">
                  <c:v>868</c:v>
                </c:pt>
                <c:pt idx="3">
                  <c:v>9</c:v>
                </c:pt>
                <c:pt idx="4">
                  <c:v>36</c:v>
                </c:pt>
                <c:pt idx="5">
                  <c:v>1071</c:v>
                </c:pt>
                <c:pt idx="6">
                  <c:v>2364</c:v>
                </c:pt>
                <c:pt idx="7">
                  <c:v>590</c:v>
                </c:pt>
                <c:pt idx="8">
                  <c:v>4599</c:v>
                </c:pt>
                <c:pt idx="9">
                  <c:v>314</c:v>
                </c:pt>
                <c:pt idx="10">
                  <c:v>806</c:v>
                </c:pt>
                <c:pt idx="11">
                  <c:v>146</c:v>
                </c:pt>
                <c:pt idx="12">
                  <c:v>857</c:v>
                </c:pt>
                <c:pt idx="13">
                  <c:v>267</c:v>
                </c:pt>
                <c:pt idx="14">
                  <c:v>2547</c:v>
                </c:pt>
                <c:pt idx="15">
                  <c:v>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814720"/>
        <c:axId val="152900736"/>
      </c:barChart>
      <c:catAx>
        <c:axId val="13481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n-US"/>
          </a:p>
        </c:txPr>
        <c:crossAx val="15290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900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34814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704"/>
          <c:y val="0.46396577831617197"/>
          <c:w val="7.7558138566012569E-2"/>
          <c:h val="0.17117201695941844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2020 και 2021 κατά οικονομική δραστηριότητα - Ιανουάριος</a:t>
            </a:r>
            <a:endParaRPr lang="el-GR" sz="105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45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93"/>
          <c:w val="0.91537866224433384"/>
          <c:h val="0.6381840731447091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4'!$C$8:$C$23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4'!$M$8:$M$23</c:f>
              <c:numCache>
                <c:formatCode>#,##0</c:formatCode>
                <c:ptCount val="16"/>
                <c:pt idx="0">
                  <c:v>-130</c:v>
                </c:pt>
                <c:pt idx="1">
                  <c:v>-21</c:v>
                </c:pt>
                <c:pt idx="2">
                  <c:v>-1165</c:v>
                </c:pt>
                <c:pt idx="3">
                  <c:v>-6</c:v>
                </c:pt>
                <c:pt idx="4">
                  <c:v>-67</c:v>
                </c:pt>
                <c:pt idx="5">
                  <c:v>-1083</c:v>
                </c:pt>
                <c:pt idx="6">
                  <c:v>-3671</c:v>
                </c:pt>
                <c:pt idx="7">
                  <c:v>-873</c:v>
                </c:pt>
                <c:pt idx="8">
                  <c:v>-2897</c:v>
                </c:pt>
                <c:pt idx="9">
                  <c:v>-429</c:v>
                </c:pt>
                <c:pt idx="10">
                  <c:v>-837</c:v>
                </c:pt>
                <c:pt idx="11">
                  <c:v>-150</c:v>
                </c:pt>
                <c:pt idx="12">
                  <c:v>-647</c:v>
                </c:pt>
                <c:pt idx="13">
                  <c:v>-342</c:v>
                </c:pt>
                <c:pt idx="14">
                  <c:v>-3098</c:v>
                </c:pt>
                <c:pt idx="15">
                  <c:v>-1487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917312"/>
        <c:axId val="156079232"/>
      </c:barChart>
      <c:catAx>
        <c:axId val="155917312"/>
        <c:scaling>
          <c:orientation val="minMax"/>
        </c:scaling>
        <c:delete val="1"/>
        <c:axPos val="l"/>
        <c:majorTickMark val="out"/>
        <c:minorTickMark val="none"/>
        <c:tickLblPos val="nextTo"/>
        <c:crossAx val="156079232"/>
        <c:crosses val="autoZero"/>
        <c:auto val="1"/>
        <c:lblAlgn val="ctr"/>
        <c:lblOffset val="100"/>
        <c:noMultiLvlLbl val="0"/>
      </c:catAx>
      <c:valAx>
        <c:axId val="15607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5591731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24</xdr:row>
      <xdr:rowOff>19050</xdr:rowOff>
    </xdr:from>
    <xdr:to>
      <xdr:col>13</xdr:col>
      <xdr:colOff>400050</xdr:colOff>
      <xdr:row>36</xdr:row>
      <xdr:rowOff>133350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36</xdr:row>
      <xdr:rowOff>123825</xdr:rowOff>
    </xdr:from>
    <xdr:to>
      <xdr:col>13</xdr:col>
      <xdr:colOff>390525</xdr:colOff>
      <xdr:row>51</xdr:row>
      <xdr:rowOff>104775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tabSelected="1" workbookViewId="0">
      <selection activeCell="T12" sqref="T12"/>
    </sheetView>
  </sheetViews>
  <sheetFormatPr defaultRowHeight="12.75" x14ac:dyDescent="0.2"/>
  <cols>
    <col min="1" max="3" width="2.7109375" customWidth="1"/>
    <col min="4" max="4" width="19.7109375" style="7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6.71093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3" width="7.28515625" customWidth="1"/>
    <col min="35" max="35" width="6" bestFit="1" customWidth="1"/>
    <col min="36" max="36" width="14.42578125" customWidth="1"/>
    <col min="37" max="37" width="11.5703125" customWidth="1"/>
    <col min="38" max="38" width="11.140625" customWidth="1"/>
    <col min="40" max="40" width="13.7109375" customWidth="1"/>
    <col min="41" max="41" width="14" customWidth="1"/>
  </cols>
  <sheetData>
    <row r="1" spans="1:32" s="20" customFormat="1" x14ac:dyDescent="0.2">
      <c r="C1" s="77" t="s">
        <v>21</v>
      </c>
      <c r="D1" s="77"/>
      <c r="E1" s="77"/>
      <c r="F1" s="77"/>
      <c r="G1" s="77"/>
      <c r="H1" s="77"/>
      <c r="I1" s="77"/>
      <c r="J1" s="77"/>
      <c r="K1" s="77"/>
      <c r="L1" s="77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19"/>
    </row>
    <row r="2" spans="1:32" s="20" customFormat="1" x14ac:dyDescent="0.2">
      <c r="C2" s="23"/>
      <c r="D2" s="63" t="s">
        <v>53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21"/>
    </row>
    <row r="3" spans="1:32" s="3" customFormat="1" ht="13.5" customHeight="1" x14ac:dyDescent="0.2">
      <c r="C3" s="38"/>
      <c r="D3" s="64" t="s">
        <v>54</v>
      </c>
      <c r="E3" s="39"/>
      <c r="F3" s="39"/>
      <c r="G3" s="39"/>
      <c r="H3" s="39"/>
      <c r="I3" s="80"/>
      <c r="J3" s="80"/>
      <c r="K3" s="80"/>
      <c r="L3" s="80"/>
      <c r="M3" s="80"/>
      <c r="N3" s="80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3" customFormat="1" ht="13.5" customHeight="1" thickBot="1" x14ac:dyDescent="0.25">
      <c r="C4" s="38"/>
      <c r="D4" s="64"/>
      <c r="E4" s="39"/>
      <c r="F4" s="39"/>
      <c r="G4" s="39"/>
      <c r="H4" s="39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</row>
    <row r="5" spans="1:32" s="3" customFormat="1" ht="55.5" customHeight="1" x14ac:dyDescent="0.2">
      <c r="C5" s="51"/>
      <c r="D5" s="52" t="s">
        <v>1</v>
      </c>
      <c r="E5" s="78" t="s">
        <v>52</v>
      </c>
      <c r="F5" s="78"/>
      <c r="G5" s="81" t="s">
        <v>55</v>
      </c>
      <c r="H5" s="78"/>
      <c r="I5" s="78" t="s">
        <v>57</v>
      </c>
      <c r="J5" s="78"/>
      <c r="K5" s="78" t="s">
        <v>58</v>
      </c>
      <c r="L5" s="78"/>
      <c r="M5" s="78" t="s">
        <v>56</v>
      </c>
      <c r="N5" s="79"/>
      <c r="O5" s="24"/>
      <c r="P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2" s="3" customFormat="1" ht="15" x14ac:dyDescent="0.25">
      <c r="C6" s="53"/>
      <c r="D6" s="41" t="s">
        <v>2</v>
      </c>
      <c r="E6" s="42" t="s">
        <v>3</v>
      </c>
      <c r="F6" s="42" t="s">
        <v>4</v>
      </c>
      <c r="G6" s="42" t="s">
        <v>3</v>
      </c>
      <c r="H6" s="42" t="s">
        <v>4</v>
      </c>
      <c r="I6" s="42" t="s">
        <v>3</v>
      </c>
      <c r="J6" s="42" t="s">
        <v>4</v>
      </c>
      <c r="K6" s="42" t="s">
        <v>3</v>
      </c>
      <c r="L6" s="42" t="s">
        <v>4</v>
      </c>
      <c r="M6" s="42" t="s">
        <v>3</v>
      </c>
      <c r="N6" s="54" t="s">
        <v>4</v>
      </c>
      <c r="O6" s="1"/>
      <c r="P6" s="1"/>
      <c r="Q6" s="76"/>
      <c r="R6" s="7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s="3" customFormat="1" x14ac:dyDescent="0.2">
      <c r="A7" s="32" t="s">
        <v>34</v>
      </c>
      <c r="B7" s="32" t="s">
        <v>35</v>
      </c>
      <c r="C7" s="53"/>
      <c r="D7" s="40"/>
      <c r="E7" s="43"/>
      <c r="F7" s="43"/>
      <c r="G7" s="44"/>
      <c r="H7" s="44"/>
      <c r="I7" s="44"/>
      <c r="J7" s="44"/>
      <c r="K7" s="44"/>
      <c r="L7" s="44"/>
      <c r="M7" s="44"/>
      <c r="N7" s="55"/>
      <c r="O7" s="25"/>
      <c r="P7" s="4"/>
      <c r="Q7" s="67">
        <v>2021</v>
      </c>
      <c r="R7" s="67">
        <v>2022</v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2" s="3" customFormat="1" x14ac:dyDescent="0.2">
      <c r="A8" s="33" t="s">
        <v>36</v>
      </c>
      <c r="B8" s="33" t="s">
        <v>22</v>
      </c>
      <c r="C8" s="56">
        <v>1</v>
      </c>
      <c r="D8" s="45" t="s">
        <v>5</v>
      </c>
      <c r="E8" s="37">
        <v>75</v>
      </c>
      <c r="F8" s="46">
        <f>E8/E24</f>
        <v>5.0675675675675678E-3</v>
      </c>
      <c r="G8" s="47">
        <f t="shared" ref="G8:G23" si="0">K8-E8</f>
        <v>4</v>
      </c>
      <c r="H8" s="73">
        <f t="shared" ref="H8:H23" si="1">G8/E8</f>
        <v>5.3333333333333337E-2</v>
      </c>
      <c r="I8" s="37">
        <v>209</v>
      </c>
      <c r="J8" s="74">
        <f>I8/I24</f>
        <v>6.4639841647852036E-3</v>
      </c>
      <c r="K8" s="37">
        <v>79</v>
      </c>
      <c r="L8" s="46">
        <f>K8/K24</f>
        <v>5.119896305897602E-3</v>
      </c>
      <c r="M8" s="48">
        <f t="shared" ref="M8:M24" si="2">K8-I8</f>
        <v>-130</v>
      </c>
      <c r="N8" s="35">
        <f t="shared" ref="N8:N23" si="3">M8/I8</f>
        <v>-0.62200956937799046</v>
      </c>
      <c r="O8" s="26"/>
      <c r="P8" s="65"/>
      <c r="Q8" s="37">
        <f t="shared" ref="Q8:Q23" si="4">I8</f>
        <v>209</v>
      </c>
      <c r="R8" s="37">
        <v>79</v>
      </c>
      <c r="T8" s="26"/>
      <c r="U8" s="26"/>
      <c r="V8" s="26"/>
      <c r="W8" s="70"/>
      <c r="X8" s="26"/>
      <c r="Y8" s="26"/>
      <c r="Z8" s="26"/>
      <c r="AA8" s="26"/>
      <c r="AB8" s="26"/>
      <c r="AC8" s="26"/>
      <c r="AD8" s="26"/>
      <c r="AE8" s="26"/>
    </row>
    <row r="9" spans="1:32" s="3" customFormat="1" x14ac:dyDescent="0.2">
      <c r="A9" s="33" t="s">
        <v>37</v>
      </c>
      <c r="B9" s="33" t="s">
        <v>23</v>
      </c>
      <c r="C9" s="56">
        <v>2</v>
      </c>
      <c r="D9" s="45" t="s">
        <v>6</v>
      </c>
      <c r="E9" s="37">
        <v>19</v>
      </c>
      <c r="F9" s="46">
        <f>E9/E24</f>
        <v>1.2837837837837837E-3</v>
      </c>
      <c r="G9" s="47">
        <f t="shared" si="0"/>
        <v>2</v>
      </c>
      <c r="H9" s="73">
        <f t="shared" si="1"/>
        <v>0.10526315789473684</v>
      </c>
      <c r="I9" s="37">
        <v>42</v>
      </c>
      <c r="J9" s="74">
        <f>I9/I24</f>
        <v>1.2989824637367395E-3</v>
      </c>
      <c r="K9" s="37">
        <v>21</v>
      </c>
      <c r="L9" s="46">
        <f>K9/K24</f>
        <v>1.3609850939727804E-3</v>
      </c>
      <c r="M9" s="48">
        <f t="shared" si="2"/>
        <v>-21</v>
      </c>
      <c r="N9" s="35">
        <f t="shared" si="3"/>
        <v>-0.5</v>
      </c>
      <c r="O9" s="26"/>
      <c r="P9" s="1"/>
      <c r="Q9" s="37">
        <f t="shared" si="4"/>
        <v>42</v>
      </c>
      <c r="R9" s="37">
        <v>21</v>
      </c>
      <c r="T9" s="26"/>
      <c r="U9" s="26"/>
      <c r="V9" s="26"/>
      <c r="W9" s="70"/>
      <c r="X9" s="26"/>
      <c r="Y9" s="26"/>
      <c r="Z9" s="26"/>
      <c r="AA9" s="26"/>
      <c r="AB9" s="26"/>
      <c r="AC9" s="26"/>
      <c r="AD9" s="26"/>
      <c r="AE9" s="26"/>
    </row>
    <row r="10" spans="1:32" s="3" customFormat="1" x14ac:dyDescent="0.2">
      <c r="A10" s="33" t="s">
        <v>38</v>
      </c>
      <c r="B10" s="33" t="s">
        <v>24</v>
      </c>
      <c r="C10" s="56">
        <v>3</v>
      </c>
      <c r="D10" s="49" t="s">
        <v>7</v>
      </c>
      <c r="E10" s="37">
        <v>805</v>
      </c>
      <c r="F10" s="46">
        <f>E10/E24</f>
        <v>5.4391891891891891E-2</v>
      </c>
      <c r="G10" s="47">
        <f t="shared" si="0"/>
        <v>63</v>
      </c>
      <c r="H10" s="73">
        <f t="shared" si="1"/>
        <v>7.8260869565217397E-2</v>
      </c>
      <c r="I10" s="37">
        <v>2033</v>
      </c>
      <c r="J10" s="74">
        <f>I10/I24</f>
        <v>6.287693687563789E-2</v>
      </c>
      <c r="K10" s="37">
        <v>868</v>
      </c>
      <c r="L10" s="46">
        <f>K10/K24</f>
        <v>5.6254050550874922E-2</v>
      </c>
      <c r="M10" s="48">
        <f t="shared" si="2"/>
        <v>-1165</v>
      </c>
      <c r="N10" s="35">
        <f t="shared" si="3"/>
        <v>-0.57304476143630101</v>
      </c>
      <c r="O10" s="26"/>
      <c r="P10" s="66"/>
      <c r="Q10" s="37">
        <f t="shared" si="4"/>
        <v>2033</v>
      </c>
      <c r="R10" s="37">
        <v>868</v>
      </c>
      <c r="T10" s="26"/>
      <c r="U10" s="26"/>
      <c r="V10" s="26"/>
      <c r="W10" s="70"/>
      <c r="X10" s="26"/>
      <c r="Y10" s="26"/>
      <c r="Z10" s="26"/>
      <c r="AA10" s="26"/>
      <c r="AB10" s="26"/>
      <c r="AC10" s="26"/>
      <c r="AD10" s="26"/>
      <c r="AE10" s="26"/>
    </row>
    <row r="11" spans="1:32" s="3" customFormat="1" x14ac:dyDescent="0.2">
      <c r="A11" s="33" t="s">
        <v>39</v>
      </c>
      <c r="B11" s="33" t="s">
        <v>25</v>
      </c>
      <c r="C11" s="56">
        <v>4</v>
      </c>
      <c r="D11" s="49" t="s">
        <v>8</v>
      </c>
      <c r="E11" s="37">
        <v>9</v>
      </c>
      <c r="F11" s="46">
        <f>E11/E24</f>
        <v>6.0810810810810808E-4</v>
      </c>
      <c r="G11" s="47">
        <f t="shared" si="0"/>
        <v>0</v>
      </c>
      <c r="H11" s="73">
        <f t="shared" si="1"/>
        <v>0</v>
      </c>
      <c r="I11" s="37">
        <v>15</v>
      </c>
      <c r="J11" s="74">
        <f>I11/I24</f>
        <v>4.63922308477407E-4</v>
      </c>
      <c r="K11" s="37">
        <v>9</v>
      </c>
      <c r="L11" s="46">
        <f>K11/K24</f>
        <v>5.8327932598833444E-4</v>
      </c>
      <c r="M11" s="48">
        <f t="shared" si="2"/>
        <v>-6</v>
      </c>
      <c r="N11" s="35">
        <f t="shared" si="3"/>
        <v>-0.4</v>
      </c>
      <c r="O11" s="26"/>
      <c r="P11" s="5"/>
      <c r="Q11" s="37">
        <f t="shared" si="4"/>
        <v>15</v>
      </c>
      <c r="R11" s="37">
        <v>9</v>
      </c>
      <c r="T11" s="26"/>
      <c r="U11" s="26"/>
      <c r="V11" s="26"/>
      <c r="W11" s="70"/>
      <c r="X11" s="26"/>
      <c r="Y11" s="26"/>
      <c r="Z11" s="26"/>
      <c r="AA11" s="26"/>
      <c r="AB11" s="26"/>
      <c r="AC11" s="26"/>
      <c r="AD11" s="26"/>
      <c r="AE11" s="26"/>
    </row>
    <row r="12" spans="1:32" s="3" customFormat="1" x14ac:dyDescent="0.2">
      <c r="A12" s="33" t="s">
        <v>40</v>
      </c>
      <c r="B12" s="33" t="s">
        <v>26</v>
      </c>
      <c r="C12" s="56">
        <v>5</v>
      </c>
      <c r="D12" s="50" t="s">
        <v>9</v>
      </c>
      <c r="E12" s="37">
        <v>41</v>
      </c>
      <c r="F12" s="46">
        <f>E12/E24</f>
        <v>2.7702702702702702E-3</v>
      </c>
      <c r="G12" s="47">
        <f t="shared" si="0"/>
        <v>-5</v>
      </c>
      <c r="H12" s="73">
        <f t="shared" si="1"/>
        <v>-0.12195121951219512</v>
      </c>
      <c r="I12" s="37">
        <v>103</v>
      </c>
      <c r="J12" s="74">
        <f>I12/I24</f>
        <v>3.1855998515448614E-3</v>
      </c>
      <c r="K12" s="37">
        <v>36</v>
      </c>
      <c r="L12" s="46">
        <f>K12/K24</f>
        <v>2.3331173039533378E-3</v>
      </c>
      <c r="M12" s="48">
        <f t="shared" si="2"/>
        <v>-67</v>
      </c>
      <c r="N12" s="35">
        <f t="shared" si="3"/>
        <v>-0.65048543689320393</v>
      </c>
      <c r="O12" s="26"/>
      <c r="P12" s="5"/>
      <c r="Q12" s="37">
        <f t="shared" si="4"/>
        <v>103</v>
      </c>
      <c r="R12" s="37">
        <v>36</v>
      </c>
      <c r="T12" s="26"/>
      <c r="U12" s="26"/>
      <c r="V12" s="26"/>
      <c r="W12" s="70"/>
      <c r="X12" s="26"/>
      <c r="Y12" s="26"/>
      <c r="Z12" s="26"/>
      <c r="AA12" s="26"/>
      <c r="AB12" s="26"/>
      <c r="AC12" s="26"/>
      <c r="AD12" s="26"/>
      <c r="AE12" s="26"/>
    </row>
    <row r="13" spans="1:32" s="3" customFormat="1" x14ac:dyDescent="0.2">
      <c r="A13" s="33" t="s">
        <v>41</v>
      </c>
      <c r="B13" s="33" t="s">
        <v>27</v>
      </c>
      <c r="C13" s="56">
        <v>6</v>
      </c>
      <c r="D13" s="50" t="s">
        <v>10</v>
      </c>
      <c r="E13" s="37">
        <v>996</v>
      </c>
      <c r="F13" s="46">
        <f>E13/E24</f>
        <v>6.7297297297297304E-2</v>
      </c>
      <c r="G13" s="47">
        <f t="shared" si="0"/>
        <v>75</v>
      </c>
      <c r="H13" s="73">
        <f t="shared" si="1"/>
        <v>7.5301204819277115E-2</v>
      </c>
      <c r="I13" s="37">
        <v>2154</v>
      </c>
      <c r="J13" s="74">
        <f>I13/I24</f>
        <v>6.6619243497355637E-2</v>
      </c>
      <c r="K13" s="37">
        <v>1071</v>
      </c>
      <c r="L13" s="46">
        <f>K13/K24</f>
        <v>6.9410239792611794E-2</v>
      </c>
      <c r="M13" s="48">
        <f t="shared" si="2"/>
        <v>-1083</v>
      </c>
      <c r="N13" s="35">
        <f t="shared" si="3"/>
        <v>-0.50278551532033422</v>
      </c>
      <c r="O13" s="26"/>
      <c r="P13" s="5"/>
      <c r="Q13" s="37">
        <f t="shared" si="4"/>
        <v>2154</v>
      </c>
      <c r="R13" s="37">
        <v>1071</v>
      </c>
      <c r="T13" s="26"/>
      <c r="U13" s="26"/>
      <c r="V13" s="26"/>
      <c r="W13" s="70"/>
      <c r="X13" s="26"/>
      <c r="Y13" s="26"/>
      <c r="Z13" s="26"/>
      <c r="AA13" s="26"/>
      <c r="AB13" s="26"/>
      <c r="AC13" s="26"/>
      <c r="AD13" s="26"/>
      <c r="AE13" s="26"/>
    </row>
    <row r="14" spans="1:32" s="3" customFormat="1" x14ac:dyDescent="0.2">
      <c r="A14" s="33" t="s">
        <v>42</v>
      </c>
      <c r="B14" s="33" t="s">
        <v>28</v>
      </c>
      <c r="C14" s="56">
        <v>7</v>
      </c>
      <c r="D14" s="49" t="s">
        <v>11</v>
      </c>
      <c r="E14" s="37">
        <v>2327</v>
      </c>
      <c r="F14" s="46">
        <f>E14/E24</f>
        <v>0.15722972972972973</v>
      </c>
      <c r="G14" s="47">
        <f t="shared" si="0"/>
        <v>37</v>
      </c>
      <c r="H14" s="73">
        <f t="shared" si="1"/>
        <v>1.5900300816501935E-2</v>
      </c>
      <c r="I14" s="37">
        <v>6035</v>
      </c>
      <c r="J14" s="74">
        <f>I14/I24</f>
        <v>0.18665140877741007</v>
      </c>
      <c r="K14" s="37">
        <v>2364</v>
      </c>
      <c r="L14" s="46">
        <f>K14/K24</f>
        <v>0.15320803629293583</v>
      </c>
      <c r="M14" s="48">
        <f t="shared" si="2"/>
        <v>-3671</v>
      </c>
      <c r="N14" s="35">
        <f t="shared" si="3"/>
        <v>-0.60828500414250208</v>
      </c>
      <c r="O14" s="26"/>
      <c r="P14" s="5"/>
      <c r="Q14" s="37">
        <f t="shared" si="4"/>
        <v>6035</v>
      </c>
      <c r="R14" s="37">
        <v>2364</v>
      </c>
      <c r="T14" s="26"/>
      <c r="U14" s="26"/>
      <c r="V14" s="26"/>
      <c r="W14" s="70"/>
      <c r="X14" s="26"/>
      <c r="Y14" s="26"/>
      <c r="Z14" s="26"/>
      <c r="AA14" s="26"/>
      <c r="AB14" s="26"/>
      <c r="AC14" s="26"/>
      <c r="AD14" s="26"/>
      <c r="AE14" s="26"/>
    </row>
    <row r="15" spans="1:32" s="3" customFormat="1" x14ac:dyDescent="0.2">
      <c r="A15" s="33" t="s">
        <v>43</v>
      </c>
      <c r="B15" s="33" t="s">
        <v>29</v>
      </c>
      <c r="C15" s="56">
        <v>8</v>
      </c>
      <c r="D15" s="49" t="s">
        <v>12</v>
      </c>
      <c r="E15" s="37">
        <v>541</v>
      </c>
      <c r="F15" s="46">
        <f>E15/E24</f>
        <v>3.6554054054054055E-2</v>
      </c>
      <c r="G15" s="47">
        <f t="shared" si="0"/>
        <v>49</v>
      </c>
      <c r="H15" s="73">
        <f t="shared" si="1"/>
        <v>9.0573012939001843E-2</v>
      </c>
      <c r="I15" s="37">
        <v>1463</v>
      </c>
      <c r="J15" s="74">
        <f>I15/I24</f>
        <v>4.524788915349643E-2</v>
      </c>
      <c r="K15" s="37">
        <v>590</v>
      </c>
      <c r="L15" s="46">
        <f>K15/K24</f>
        <v>3.8237200259235257E-2</v>
      </c>
      <c r="M15" s="48">
        <f t="shared" si="2"/>
        <v>-873</v>
      </c>
      <c r="N15" s="35">
        <f t="shared" si="3"/>
        <v>-0.59671907040328098</v>
      </c>
      <c r="O15" s="26"/>
      <c r="P15" s="5"/>
      <c r="Q15" s="37">
        <f t="shared" si="4"/>
        <v>1463</v>
      </c>
      <c r="R15" s="37">
        <v>590</v>
      </c>
      <c r="T15" s="26"/>
      <c r="U15" s="26"/>
      <c r="V15" s="26"/>
      <c r="W15" s="70"/>
      <c r="X15" s="26"/>
      <c r="Y15" s="26"/>
      <c r="Z15" s="26"/>
      <c r="AA15" s="26"/>
      <c r="AB15" s="26"/>
      <c r="AC15" s="26"/>
      <c r="AD15" s="26"/>
      <c r="AE15" s="26"/>
    </row>
    <row r="16" spans="1:32" s="3" customFormat="1" x14ac:dyDescent="0.2">
      <c r="A16" s="33" t="s">
        <v>44</v>
      </c>
      <c r="B16" s="33" t="s">
        <v>30</v>
      </c>
      <c r="C16" s="56">
        <v>9</v>
      </c>
      <c r="D16" s="50" t="s">
        <v>13</v>
      </c>
      <c r="E16" s="37">
        <v>4436</v>
      </c>
      <c r="F16" s="46">
        <f>E16/E24</f>
        <v>0.29972972972972972</v>
      </c>
      <c r="G16" s="47">
        <f t="shared" si="0"/>
        <v>163</v>
      </c>
      <c r="H16" s="73">
        <f t="shared" si="1"/>
        <v>3.6744815148782688E-2</v>
      </c>
      <c r="I16" s="37">
        <v>7496</v>
      </c>
      <c r="J16" s="74">
        <f>I16/I24</f>
        <v>0.23183744162310951</v>
      </c>
      <c r="K16" s="37">
        <v>4599</v>
      </c>
      <c r="L16" s="46">
        <f>K16/K24</f>
        <v>0.29805573558003889</v>
      </c>
      <c r="M16" s="48">
        <f t="shared" si="2"/>
        <v>-2897</v>
      </c>
      <c r="N16" s="35">
        <f t="shared" si="3"/>
        <v>-0.38647278548559233</v>
      </c>
      <c r="O16" s="26"/>
      <c r="P16" s="5"/>
      <c r="Q16" s="37">
        <f t="shared" si="4"/>
        <v>7496</v>
      </c>
      <c r="R16" s="37">
        <v>4599</v>
      </c>
      <c r="T16" s="26"/>
      <c r="U16" s="26"/>
      <c r="V16" s="26"/>
      <c r="W16" s="70"/>
      <c r="X16" s="26"/>
      <c r="Y16" s="26"/>
      <c r="Z16" s="26"/>
      <c r="AA16" s="26"/>
      <c r="AB16" s="26"/>
      <c r="AC16" s="26"/>
      <c r="AD16" s="26"/>
      <c r="AE16" s="26"/>
    </row>
    <row r="17" spans="1:37" s="3" customFormat="1" x14ac:dyDescent="0.2">
      <c r="A17" s="33" t="s">
        <v>45</v>
      </c>
      <c r="B17" s="33" t="s">
        <v>31</v>
      </c>
      <c r="C17" s="56">
        <v>10</v>
      </c>
      <c r="D17" s="50" t="s">
        <v>14</v>
      </c>
      <c r="E17" s="37">
        <v>313</v>
      </c>
      <c r="F17" s="46">
        <f>E17/E24</f>
        <v>2.1148648648648648E-2</v>
      </c>
      <c r="G17" s="47">
        <f t="shared" si="0"/>
        <v>1</v>
      </c>
      <c r="H17" s="73">
        <f t="shared" si="1"/>
        <v>3.1948881789137379E-3</v>
      </c>
      <c r="I17" s="37">
        <v>743</v>
      </c>
      <c r="J17" s="74">
        <f>I17/I24</f>
        <v>2.2979618346580893E-2</v>
      </c>
      <c r="K17" s="37">
        <v>314</v>
      </c>
      <c r="L17" s="46">
        <f>K17/K24</f>
        <v>2.0349967595593002E-2</v>
      </c>
      <c r="M17" s="48">
        <f t="shared" si="2"/>
        <v>-429</v>
      </c>
      <c r="N17" s="35">
        <f t="shared" si="3"/>
        <v>-0.57738896366083448</v>
      </c>
      <c r="O17" s="26"/>
      <c r="P17" s="5"/>
      <c r="Q17" s="37">
        <f t="shared" si="4"/>
        <v>743</v>
      </c>
      <c r="R17" s="37">
        <v>314</v>
      </c>
      <c r="T17" s="26"/>
      <c r="U17" s="26"/>
      <c r="V17" s="26"/>
      <c r="W17" s="70"/>
      <c r="X17" s="26"/>
      <c r="Y17" s="26"/>
      <c r="Z17" s="26"/>
      <c r="AA17" s="26"/>
      <c r="AB17" s="26"/>
      <c r="AC17" s="26"/>
      <c r="AD17" s="26"/>
      <c r="AE17" s="26"/>
    </row>
    <row r="18" spans="1:37" s="3" customFormat="1" x14ac:dyDescent="0.2">
      <c r="A18" s="33" t="s">
        <v>46</v>
      </c>
      <c r="B18" s="33" t="s">
        <v>32</v>
      </c>
      <c r="C18" s="56">
        <v>11</v>
      </c>
      <c r="D18" s="45" t="s">
        <v>15</v>
      </c>
      <c r="E18" s="37">
        <v>712</v>
      </c>
      <c r="F18" s="46">
        <f>E18/E24</f>
        <v>4.8108108108108109E-2</v>
      </c>
      <c r="G18" s="47">
        <f t="shared" si="0"/>
        <v>94</v>
      </c>
      <c r="H18" s="73">
        <f t="shared" si="1"/>
        <v>0.13202247191011235</v>
      </c>
      <c r="I18" s="37">
        <v>1643</v>
      </c>
      <c r="J18" s="74">
        <f>I18/I24</f>
        <v>5.0814956855225309E-2</v>
      </c>
      <c r="K18" s="37">
        <v>806</v>
      </c>
      <c r="L18" s="46">
        <f>K18/K24</f>
        <v>5.2235904082955281E-2</v>
      </c>
      <c r="M18" s="48">
        <f t="shared" si="2"/>
        <v>-837</v>
      </c>
      <c r="N18" s="35">
        <f t="shared" si="3"/>
        <v>-0.50943396226415094</v>
      </c>
      <c r="O18" s="26"/>
      <c r="P18" s="5"/>
      <c r="Q18" s="37">
        <f t="shared" si="4"/>
        <v>1643</v>
      </c>
      <c r="R18" s="37">
        <v>806</v>
      </c>
      <c r="T18" s="26"/>
      <c r="U18" s="26"/>
      <c r="V18" s="26"/>
      <c r="W18" s="70"/>
      <c r="X18" s="26"/>
      <c r="Y18" s="26"/>
      <c r="Z18" s="26"/>
      <c r="AA18" s="26"/>
      <c r="AB18" s="26"/>
      <c r="AC18" s="26"/>
      <c r="AD18" s="26"/>
      <c r="AE18" s="26"/>
    </row>
    <row r="19" spans="1:37" s="3" customFormat="1" x14ac:dyDescent="0.2">
      <c r="A19" s="33" t="s">
        <v>47</v>
      </c>
      <c r="B19" s="33" t="s">
        <v>33</v>
      </c>
      <c r="C19" s="56">
        <v>12</v>
      </c>
      <c r="D19" s="45" t="s">
        <v>16</v>
      </c>
      <c r="E19" s="37">
        <v>130</v>
      </c>
      <c r="F19" s="46">
        <f>E19/E24</f>
        <v>8.7837837837837843E-3</v>
      </c>
      <c r="G19" s="47">
        <f t="shared" si="0"/>
        <v>16</v>
      </c>
      <c r="H19" s="73">
        <f t="shared" si="1"/>
        <v>0.12307692307692308</v>
      </c>
      <c r="I19" s="37">
        <v>296</v>
      </c>
      <c r="J19" s="74">
        <f>I19/I24</f>
        <v>9.1547335539541638E-3</v>
      </c>
      <c r="K19" s="37">
        <v>146</v>
      </c>
      <c r="L19" s="46">
        <f>K19/K24</f>
        <v>9.4620868438107589E-3</v>
      </c>
      <c r="M19" s="48">
        <f t="shared" si="2"/>
        <v>-150</v>
      </c>
      <c r="N19" s="35">
        <f t="shared" si="3"/>
        <v>-0.5067567567567568</v>
      </c>
      <c r="O19" s="26"/>
      <c r="P19" s="5"/>
      <c r="Q19" s="37">
        <f t="shared" si="4"/>
        <v>296</v>
      </c>
      <c r="R19" s="37">
        <v>146</v>
      </c>
      <c r="T19" s="26"/>
      <c r="U19" s="26"/>
      <c r="V19" s="26"/>
      <c r="W19" s="70"/>
      <c r="X19" s="26"/>
      <c r="Y19" s="26"/>
      <c r="Z19" s="26"/>
      <c r="AA19" s="26"/>
      <c r="AB19" s="26"/>
      <c r="AC19" s="26"/>
      <c r="AD19" s="26"/>
      <c r="AE19" s="26"/>
    </row>
    <row r="20" spans="1:37" x14ac:dyDescent="0.2">
      <c r="A20" s="34" t="s">
        <v>48</v>
      </c>
      <c r="B20" s="34" t="s">
        <v>49</v>
      </c>
      <c r="C20" s="56">
        <v>13</v>
      </c>
      <c r="D20" s="45" t="s">
        <v>17</v>
      </c>
      <c r="E20" s="37">
        <v>855</v>
      </c>
      <c r="F20" s="46">
        <f>E20/E24</f>
        <v>5.777027027027027E-2</v>
      </c>
      <c r="G20" s="47">
        <f t="shared" si="0"/>
        <v>2</v>
      </c>
      <c r="H20" s="73">
        <f t="shared" si="1"/>
        <v>2.3391812865497076E-3</v>
      </c>
      <c r="I20" s="37">
        <v>1504</v>
      </c>
      <c r="J20" s="74">
        <f>I20/I24</f>
        <v>4.6515943463334673E-2</v>
      </c>
      <c r="K20" s="37">
        <v>857</v>
      </c>
      <c r="L20" s="46">
        <f>K20/K24</f>
        <v>5.554115359688918E-2</v>
      </c>
      <c r="M20" s="48">
        <f t="shared" si="2"/>
        <v>-647</v>
      </c>
      <c r="N20" s="35">
        <f t="shared" si="3"/>
        <v>-0.43018617021276595</v>
      </c>
      <c r="O20" s="26"/>
      <c r="P20" s="5"/>
      <c r="Q20" s="37">
        <f t="shared" si="4"/>
        <v>1504</v>
      </c>
      <c r="R20" s="37">
        <v>857</v>
      </c>
      <c r="T20" s="26"/>
      <c r="U20" s="26"/>
      <c r="V20" s="26"/>
      <c r="W20" s="70"/>
      <c r="X20" s="26"/>
      <c r="Y20" s="26"/>
      <c r="Z20" s="26"/>
      <c r="AA20" s="26"/>
      <c r="AB20" s="26"/>
      <c r="AC20" s="26"/>
      <c r="AD20" s="26"/>
      <c r="AE20" s="26"/>
      <c r="AJ20" s="36"/>
      <c r="AK20" s="36"/>
    </row>
    <row r="21" spans="1:37" x14ac:dyDescent="0.2">
      <c r="A21" s="34" t="s">
        <v>51</v>
      </c>
      <c r="B21" s="34" t="s">
        <v>50</v>
      </c>
      <c r="C21" s="56">
        <v>14</v>
      </c>
      <c r="D21" s="45" t="s">
        <v>18</v>
      </c>
      <c r="E21" s="37">
        <v>263</v>
      </c>
      <c r="F21" s="46">
        <f>E21/E24</f>
        <v>1.7770270270270269E-2</v>
      </c>
      <c r="G21" s="47">
        <f t="shared" si="0"/>
        <v>4</v>
      </c>
      <c r="H21" s="73">
        <f t="shared" si="1"/>
        <v>1.5209125475285171E-2</v>
      </c>
      <c r="I21" s="37">
        <v>609</v>
      </c>
      <c r="J21" s="74">
        <f>I21/I24</f>
        <v>1.8835245724182725E-2</v>
      </c>
      <c r="K21" s="37">
        <v>267</v>
      </c>
      <c r="L21" s="46">
        <f>K21/K24</f>
        <v>1.7303953337653923E-2</v>
      </c>
      <c r="M21" s="48">
        <f t="shared" si="2"/>
        <v>-342</v>
      </c>
      <c r="N21" s="35">
        <f t="shared" si="3"/>
        <v>-0.56157635467980294</v>
      </c>
      <c r="O21" s="26"/>
      <c r="P21" s="5"/>
      <c r="Q21" s="37">
        <f t="shared" si="4"/>
        <v>609</v>
      </c>
      <c r="R21" s="37">
        <v>267</v>
      </c>
      <c r="T21" s="26"/>
      <c r="U21" s="26"/>
      <c r="V21" s="26"/>
      <c r="W21" s="70"/>
      <c r="X21" s="26"/>
      <c r="Y21" s="26"/>
      <c r="Z21" s="26"/>
      <c r="AA21" s="26"/>
      <c r="AB21" s="26"/>
      <c r="AC21" s="26"/>
      <c r="AD21" s="26"/>
      <c r="AE21" s="26"/>
    </row>
    <row r="22" spans="1:37" x14ac:dyDescent="0.2">
      <c r="C22" s="56">
        <v>15</v>
      </c>
      <c r="D22" s="45" t="s">
        <v>19</v>
      </c>
      <c r="E22" s="37">
        <v>2464</v>
      </c>
      <c r="F22" s="46">
        <f>E22/E24</f>
        <v>0.16648648648648648</v>
      </c>
      <c r="G22" s="47">
        <f t="shared" si="0"/>
        <v>83</v>
      </c>
      <c r="H22" s="73">
        <f t="shared" si="1"/>
        <v>3.3685064935064936E-2</v>
      </c>
      <c r="I22" s="37">
        <v>5645</v>
      </c>
      <c r="J22" s="74">
        <f>I22/I24</f>
        <v>0.17458942875699748</v>
      </c>
      <c r="K22" s="37">
        <v>2547</v>
      </c>
      <c r="L22" s="46">
        <f>K22/K24</f>
        <v>0.16506804925469865</v>
      </c>
      <c r="M22" s="48">
        <f t="shared" si="2"/>
        <v>-3098</v>
      </c>
      <c r="N22" s="35">
        <f t="shared" si="3"/>
        <v>-0.54880425155004431</v>
      </c>
      <c r="O22" s="26"/>
      <c r="P22" s="5"/>
      <c r="Q22" s="37">
        <f t="shared" si="4"/>
        <v>5645</v>
      </c>
      <c r="R22" s="37">
        <v>2547</v>
      </c>
      <c r="T22" s="26"/>
      <c r="U22" s="26"/>
      <c r="V22" s="26"/>
      <c r="W22" s="70"/>
      <c r="X22" s="26"/>
      <c r="Y22" s="26"/>
      <c r="Z22" s="26"/>
      <c r="AA22" s="26"/>
      <c r="AB22" s="26"/>
      <c r="AC22" s="26"/>
      <c r="AD22" s="26"/>
      <c r="AE22" s="26"/>
      <c r="AF22" s="5"/>
      <c r="AH22" s="1"/>
    </row>
    <row r="23" spans="1:37" x14ac:dyDescent="0.2">
      <c r="C23" s="56">
        <v>16</v>
      </c>
      <c r="D23" s="49" t="s">
        <v>20</v>
      </c>
      <c r="E23" s="37">
        <v>814</v>
      </c>
      <c r="F23" s="46">
        <f>E23/E24</f>
        <v>5.5E-2</v>
      </c>
      <c r="G23" s="47">
        <f t="shared" si="0"/>
        <v>42</v>
      </c>
      <c r="H23" s="73">
        <f t="shared" si="1"/>
        <v>5.1597051597051594E-2</v>
      </c>
      <c r="I23" s="37">
        <v>2343</v>
      </c>
      <c r="J23" s="74">
        <f>I23/I24</f>
        <v>7.2464664584170974E-2</v>
      </c>
      <c r="K23" s="37">
        <v>856</v>
      </c>
      <c r="L23" s="46">
        <f>K23/K24</f>
        <v>5.5476344782890472E-2</v>
      </c>
      <c r="M23" s="48">
        <f t="shared" si="2"/>
        <v>-1487</v>
      </c>
      <c r="N23" s="35">
        <f t="shared" si="3"/>
        <v>-0.63465642338881778</v>
      </c>
      <c r="O23" s="26"/>
      <c r="P23" s="5"/>
      <c r="Q23" s="37">
        <f t="shared" si="4"/>
        <v>2343</v>
      </c>
      <c r="R23" s="37">
        <v>856</v>
      </c>
      <c r="S23" s="26"/>
      <c r="T23" s="26"/>
      <c r="U23" s="26"/>
      <c r="V23" s="26"/>
      <c r="W23" s="70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spans="1:37" ht="13.5" thickBot="1" x14ac:dyDescent="0.25">
      <c r="C24" s="57"/>
      <c r="D24" s="58" t="s">
        <v>0</v>
      </c>
      <c r="E24" s="59">
        <f>SUM(E8:E23)</f>
        <v>14800</v>
      </c>
      <c r="F24" s="60">
        <f>E24/E24</f>
        <v>1</v>
      </c>
      <c r="G24" s="71">
        <f t="shared" ref="G24" si="5">K24-E24</f>
        <v>630</v>
      </c>
      <c r="H24" s="61">
        <f t="shared" ref="H24" si="6">G24/E24</f>
        <v>4.256756756756757E-2</v>
      </c>
      <c r="I24" s="62">
        <f>SUM(I8:I23)</f>
        <v>32333</v>
      </c>
      <c r="J24" s="60">
        <f>I24/I24</f>
        <v>1</v>
      </c>
      <c r="K24" s="59">
        <f>SUM(K8:K23)</f>
        <v>15430</v>
      </c>
      <c r="L24" s="60">
        <f>K24/K24</f>
        <v>1</v>
      </c>
      <c r="M24" s="48">
        <f>SUM(M8:M23)</f>
        <v>-16903</v>
      </c>
      <c r="N24" s="72">
        <f t="shared" ref="N24" si="7">M24/I24</f>
        <v>-0.52277858534624067</v>
      </c>
      <c r="O24" s="27"/>
      <c r="P24" s="5"/>
      <c r="Q24" s="68">
        <f>SUM(Q8:Q23)</f>
        <v>32333</v>
      </c>
      <c r="R24" s="69">
        <f>SUM(R8:R23)</f>
        <v>15430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6"/>
      <c r="AF24" s="26"/>
      <c r="AG24" s="26"/>
      <c r="AH24" s="26"/>
      <c r="AI24" s="26"/>
      <c r="AJ24" s="26"/>
    </row>
    <row r="25" spans="1:37" s="18" customFormat="1" x14ac:dyDescent="0.2">
      <c r="C25" s="8"/>
      <c r="D25" s="9"/>
      <c r="E25" s="10"/>
      <c r="F25" s="11"/>
      <c r="G25" s="12"/>
      <c r="H25" s="13"/>
      <c r="I25" s="14"/>
      <c r="J25" s="15"/>
      <c r="K25" s="14"/>
      <c r="L25" s="16"/>
      <c r="M25" s="14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26"/>
      <c r="AF25" s="26"/>
      <c r="AG25" s="26"/>
      <c r="AH25" s="26"/>
      <c r="AI25" s="26"/>
      <c r="AJ25" s="26"/>
    </row>
    <row r="26" spans="1:37" x14ac:dyDescent="0.2">
      <c r="AE26" s="26"/>
      <c r="AF26" s="26"/>
      <c r="AG26" s="26"/>
      <c r="AH26" s="26"/>
      <c r="AI26" s="26"/>
      <c r="AJ26" s="26"/>
    </row>
    <row r="27" spans="1:37" x14ac:dyDescent="0.2">
      <c r="AE27" s="26"/>
      <c r="AF27" s="26"/>
      <c r="AG27" s="26"/>
      <c r="AH27" s="26"/>
      <c r="AI27" s="26"/>
      <c r="AJ27" s="26"/>
    </row>
    <row r="28" spans="1:37" x14ac:dyDescent="0.2">
      <c r="AE28" s="26"/>
      <c r="AF28" s="26"/>
      <c r="AG28" s="26"/>
      <c r="AH28" s="26"/>
      <c r="AI28" s="26"/>
      <c r="AJ28" s="26"/>
    </row>
    <row r="29" spans="1:37" x14ac:dyDescent="0.2">
      <c r="AE29" s="26"/>
      <c r="AF29" s="26"/>
      <c r="AG29" s="26"/>
      <c r="AH29" s="26"/>
      <c r="AI29" s="26"/>
      <c r="AJ29" s="26"/>
    </row>
    <row r="30" spans="1:37" x14ac:dyDescent="0.2">
      <c r="AE30" s="26"/>
      <c r="AF30" s="26"/>
      <c r="AG30" s="26"/>
      <c r="AH30" s="26"/>
      <c r="AI30" s="26"/>
      <c r="AJ30" s="26"/>
    </row>
    <row r="31" spans="1:37" x14ac:dyDescent="0.2">
      <c r="AH31" s="1"/>
    </row>
    <row r="32" spans="1:37" x14ac:dyDescent="0.2">
      <c r="AH32" s="2"/>
    </row>
    <row r="33" spans="35:35" x14ac:dyDescent="0.2">
      <c r="AI33" s="2"/>
    </row>
    <row r="34" spans="35:35" x14ac:dyDescent="0.2">
      <c r="AI34" s="2"/>
    </row>
    <row r="35" spans="35:35" x14ac:dyDescent="0.2">
      <c r="AI35" s="2"/>
    </row>
    <row r="36" spans="35:35" x14ac:dyDescent="0.2">
      <c r="AI36" s="2"/>
    </row>
    <row r="57" spans="5:14" x14ac:dyDescent="0.2">
      <c r="M57" s="28"/>
    </row>
    <row r="60" spans="5:14" x14ac:dyDescent="0.2">
      <c r="F60" s="29"/>
      <c r="H60" s="30"/>
      <c r="J60" s="29"/>
      <c r="L60" s="29"/>
      <c r="N60" s="30"/>
    </row>
    <row r="61" spans="5:14" x14ac:dyDescent="0.2">
      <c r="F61" s="29"/>
      <c r="H61" s="30"/>
      <c r="J61" s="29"/>
      <c r="L61" s="29"/>
      <c r="N61" s="30"/>
    </row>
    <row r="62" spans="5:14" x14ac:dyDescent="0.2">
      <c r="E62" s="31"/>
      <c r="F62" s="29"/>
      <c r="H62" s="30"/>
      <c r="J62" s="29"/>
      <c r="L62" s="29"/>
      <c r="M62" s="31"/>
      <c r="N62" s="30"/>
    </row>
    <row r="63" spans="5:14" x14ac:dyDescent="0.2">
      <c r="F63" s="29"/>
      <c r="H63" s="30"/>
      <c r="J63" s="29"/>
      <c r="L63" s="29"/>
      <c r="N63" s="30"/>
    </row>
    <row r="64" spans="5:14" x14ac:dyDescent="0.2">
      <c r="F64" s="29"/>
      <c r="H64" s="30"/>
      <c r="J64" s="29"/>
      <c r="L64" s="29"/>
      <c r="N64" s="30"/>
    </row>
    <row r="65" spans="5:14" x14ac:dyDescent="0.2">
      <c r="E65" s="31"/>
      <c r="F65" s="29"/>
      <c r="H65" s="30"/>
      <c r="J65" s="29"/>
      <c r="L65" s="29"/>
      <c r="M65" s="31"/>
      <c r="N65" s="30"/>
    </row>
    <row r="66" spans="5:14" x14ac:dyDescent="0.2">
      <c r="E66" s="31"/>
      <c r="F66" s="29"/>
      <c r="H66" s="30"/>
      <c r="J66" s="29"/>
      <c r="L66" s="29"/>
      <c r="M66" s="31"/>
      <c r="N66" s="30"/>
    </row>
    <row r="67" spans="5:14" x14ac:dyDescent="0.2">
      <c r="E67" s="31"/>
      <c r="F67" s="29"/>
      <c r="H67" s="30"/>
      <c r="J67" s="29"/>
      <c r="L67" s="29"/>
      <c r="N67" s="30"/>
    </row>
    <row r="68" spans="5:14" x14ac:dyDescent="0.2">
      <c r="E68" s="31"/>
      <c r="F68" s="29"/>
      <c r="H68" s="30"/>
      <c r="J68" s="29"/>
      <c r="L68" s="29"/>
      <c r="N68" s="30"/>
    </row>
    <row r="69" spans="5:14" x14ac:dyDescent="0.2">
      <c r="F69" s="29"/>
      <c r="H69" s="30"/>
      <c r="J69" s="29"/>
      <c r="L69" s="29"/>
      <c r="N69" s="30"/>
    </row>
    <row r="70" spans="5:14" x14ac:dyDescent="0.2">
      <c r="E70" s="31"/>
      <c r="F70" s="29"/>
      <c r="H70" s="30"/>
      <c r="J70" s="29"/>
      <c r="L70" s="29"/>
      <c r="M70" s="31"/>
      <c r="N70" s="30"/>
    </row>
    <row r="71" spans="5:14" x14ac:dyDescent="0.2">
      <c r="F71" s="29"/>
      <c r="H71" s="30"/>
      <c r="J71" s="29"/>
      <c r="L71" s="29"/>
      <c r="N71" s="30"/>
    </row>
    <row r="72" spans="5:14" x14ac:dyDescent="0.2">
      <c r="E72" s="31"/>
      <c r="F72" s="29"/>
      <c r="H72" s="30"/>
      <c r="J72" s="29"/>
      <c r="L72" s="29"/>
      <c r="N72" s="30"/>
    </row>
    <row r="73" spans="5:14" x14ac:dyDescent="0.2">
      <c r="E73" s="31"/>
      <c r="F73" s="29"/>
      <c r="G73" s="31"/>
      <c r="H73" s="30"/>
      <c r="J73" s="29"/>
      <c r="L73" s="29"/>
      <c r="M73" s="31"/>
      <c r="N73" s="30"/>
    </row>
    <row r="74" spans="5:14" x14ac:dyDescent="0.2">
      <c r="F74" s="29"/>
      <c r="H74" s="30"/>
      <c r="J74" s="29"/>
      <c r="L74" s="29"/>
      <c r="M74" s="31"/>
      <c r="N74" s="30"/>
    </row>
    <row r="75" spans="5:14" x14ac:dyDescent="0.2">
      <c r="E75" s="31"/>
      <c r="F75" s="29"/>
      <c r="H75" s="30"/>
      <c r="J75" s="29"/>
      <c r="L75" s="29"/>
      <c r="M75" s="31"/>
      <c r="N75" s="30"/>
    </row>
    <row r="76" spans="5:14" x14ac:dyDescent="0.2">
      <c r="E76" s="31"/>
      <c r="F76" s="29"/>
      <c r="G76" s="31"/>
      <c r="H76" s="30"/>
      <c r="I76" s="31"/>
      <c r="J76" s="29"/>
      <c r="K76" s="31"/>
      <c r="L76" s="29"/>
      <c r="M76" s="31"/>
      <c r="N76" s="30"/>
    </row>
  </sheetData>
  <mergeCells count="8">
    <mergeCell ref="Q6:R6"/>
    <mergeCell ref="C1:L1"/>
    <mergeCell ref="M5:N5"/>
    <mergeCell ref="I3:N3"/>
    <mergeCell ref="K5:L5"/>
    <mergeCell ref="I5:J5"/>
    <mergeCell ref="G5:H5"/>
    <mergeCell ref="E5:F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2022-02-02T09:46:49Z</cp:lastPrinted>
  <dcterms:created xsi:type="dcterms:W3CDTF">2003-06-02T05:51:50Z</dcterms:created>
  <dcterms:modified xsi:type="dcterms:W3CDTF">2022-02-02T09:46:51Z</dcterms:modified>
</cp:coreProperties>
</file>